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ohdcorg.sharepoint.com/sites/SP_Finance/Shared Documents/RFPs/2025-2026 RFPS/Master Plan and Design-Build Implementation/Addendums/"/>
    </mc:Choice>
  </mc:AlternateContent>
  <xr:revisionPtr revIDLastSave="0" documentId="8_{31407B89-6762-42AE-802C-65AAC09439BA}" xr6:coauthVersionLast="47" xr6:coauthVersionMax="47" xr10:uidLastSave="{00000000-0000-0000-0000-000000000000}"/>
  <bookViews>
    <workbookView xWindow="-110" yWindow="-110" windowWidth="19420" windowHeight="11500" xr2:uid="{B013477F-88E4-445F-97FD-4B2385EB9B32}"/>
  </bookViews>
  <sheets>
    <sheet name="Exhibit D Bid Form" sheetId="1" r:id="rId1"/>
  </sheets>
  <definedNames>
    <definedName name="_xlnm.Print_Area" localSheetId="0">'Exhibit D Bid Form'!$A$1:$J$37</definedName>
    <definedName name="_xlnm.Print_Titles" localSheetId="0">'Exhibit D Bid Form'!$1:$14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27" i="1" l="1"/>
  <c r="I26" i="1"/>
  <c r="H28" i="1"/>
  <c r="H29" i="1" s="1"/>
  <c r="H17" i="1" s="1"/>
  <c r="I16" i="1"/>
  <c r="I36" i="1"/>
  <c r="I35" i="1"/>
  <c r="G28" i="1"/>
  <c r="G29" i="1" s="1"/>
  <c r="G17" i="1" s="1"/>
  <c r="G18" i="1" s="1"/>
  <c r="F28" i="1"/>
  <c r="F29" i="1" s="1"/>
  <c r="F17" i="1" s="1"/>
  <c r="E28" i="1"/>
  <c r="I21" i="1"/>
  <c r="D17" i="1"/>
  <c r="H18" i="1" l="1"/>
  <c r="H19" i="1"/>
  <c r="G19" i="1"/>
  <c r="F18" i="1"/>
  <c r="F19" i="1"/>
  <c r="I28" i="1"/>
  <c r="I29" i="1" s="1"/>
  <c r="I30" i="1" s="1"/>
  <c r="I23" i="1" s="1"/>
  <c r="I33" i="1"/>
  <c r="E29" i="1"/>
  <c r="D19" i="1"/>
  <c r="D18" i="1"/>
  <c r="I34" i="1" l="1"/>
  <c r="E17" i="1"/>
  <c r="I17" i="1" l="1"/>
  <c r="E18" i="1"/>
  <c r="E19" i="1"/>
  <c r="I19" i="1" s="1"/>
  <c r="I18" i="1" l="1"/>
  <c r="J22" i="1" s="1"/>
  <c r="I22" i="1"/>
</calcChain>
</file>

<file path=xl/sharedStrings.xml><?xml version="1.0" encoding="utf-8"?>
<sst xmlns="http://schemas.openxmlformats.org/spreadsheetml/2006/main" count="105" uniqueCount="83">
  <si>
    <t>ACADEMY OF HOPE – EXHIBIT D BID FORM (Revised - Addendum 1)</t>
  </si>
  <si>
    <r>
      <rPr>
        <b/>
        <sz val="11"/>
        <color rgb="FFFF0000"/>
        <rFont val="Calibri"/>
        <family val="2"/>
      </rPr>
      <t>4-Year</t>
    </r>
    <r>
      <rPr>
        <b/>
        <sz val="11"/>
        <rFont val="Calibri"/>
        <family val="2"/>
      </rPr>
      <t xml:space="preserve"> Phased Facilities Improvement Master Plan – Ward 5 Campus (2315 18th Place NE, Washington, DC 20018)</t>
    </r>
  </si>
  <si>
    <r>
      <t xml:space="preserve">Master Plan  |  Design-Build Services – Phased Implementation </t>
    </r>
    <r>
      <rPr>
        <b/>
        <sz val="14"/>
        <color rgb="FFFF0000"/>
        <rFont val="Calibri"/>
        <family val="2"/>
      </rPr>
      <t>(4 Summers)</t>
    </r>
  </si>
  <si>
    <t>Proposal Due: June 16, 2026 @ 3:00 PM ET (per Addendum #1)</t>
  </si>
  <si>
    <t xml:space="preserve"> </t>
  </si>
  <si>
    <t>Proposer / Design-Build Team (Legal Name):</t>
  </si>
  <si>
    <t>Lead Contact (Name / Title):</t>
  </si>
  <si>
    <t>Email / Phone:</t>
  </si>
  <si>
    <t>Business Address:</t>
  </si>
  <si>
    <t>DC License # (if applicable) / Registered Agent:</t>
  </si>
  <si>
    <t>Addendum #1 Acknowledged (Y/N):</t>
  </si>
  <si>
    <t>INSTRUCTIONS: Complete all fields SHADED IN GREEN. Submit this form as PDF AND Excel. Do not leave blanks; enter 0, Included/Excluded, or N/A as applicable.  ANNUAL FUNDING CAPS APPLY. Funding must cover design + design/build (all-in) costs per year.</t>
  </si>
  <si>
    <t>Item</t>
  </si>
  <si>
    <t>Description</t>
  </si>
  <si>
    <t>Basis / Input</t>
  </si>
  <si>
    <t>Master Plan Phase
(Summer/Fall2026)</t>
  </si>
  <si>
    <t>Phase 1 (Summer 2027)</t>
  </si>
  <si>
    <t>Phase 2 (Summer 2028)</t>
  </si>
  <si>
    <t>Phase 3 (Summer 2029)</t>
  </si>
  <si>
    <t>Phase 4 (Summer 2030)</t>
  </si>
  <si>
    <t>Total</t>
  </si>
  <si>
    <t>Notes</t>
  </si>
  <si>
    <t>DURATION</t>
  </si>
  <si>
    <t>8 weeks</t>
  </si>
  <si>
    <t>6 weeks</t>
  </si>
  <si>
    <t>F</t>
  </si>
  <si>
    <t>Annual Funding Constraint (Design + Design/Build) — HARD CAP per Year</t>
  </si>
  <si>
    <t>$</t>
  </si>
  <si>
    <t>Funding must cover ALL costs: design, precon, GC, O/H+profit, and construction for each phase year.</t>
  </si>
  <si>
    <t>F1</t>
  </si>
  <si>
    <t>Total Annual Cost (Design Allocation + Total Phase Price) — must be ≤ Funding Cap</t>
  </si>
  <si>
    <t>Calculated</t>
  </si>
  <si>
    <t>F2</t>
  </si>
  <si>
    <t>Variance to Cap (Cap – Total Annual Cost)</t>
  </si>
  <si>
    <t>Negative value indicates the cap is exceeded.</t>
  </si>
  <si>
    <t>F3</t>
  </si>
  <si>
    <t>Funding Compliance (OK / OVER)</t>
  </si>
  <si>
    <t>(Formula)</t>
  </si>
  <si>
    <t>Owner may deem proposals exceeding any annual cap non-responsive.</t>
  </si>
  <si>
    <t>A</t>
  </si>
  <si>
    <t>Master Plan Development + Preconstruction Services (2026) – Lump Sum Fee</t>
  </si>
  <si>
    <t>A1</t>
  </si>
  <si>
    <t>Master Plan – Lump Sum Fee (NTE)</t>
  </si>
  <si>
    <t>Includes master plan deliverables, stakeholder engagement, min. 3 HVAC options, phased implementation plan, cost model, and preconstruction services per RFP.</t>
  </si>
  <si>
    <t>A1a</t>
  </si>
  <si>
    <t>A1 Allocation to Annual Funding Caps (enter $ by Year/Phase; must sum to A1 Total)</t>
  </si>
  <si>
    <t>A2</t>
  </si>
  <si>
    <t>Preconstruction Fee as % of Total Project Cost – calculated</t>
  </si>
  <si>
    <t>%</t>
  </si>
  <si>
    <t>B</t>
  </si>
  <si>
    <t>Phased Implementation – Pricing Basis for Evaluation (GMPs established by phase amendments)</t>
  </si>
  <si>
    <t>B1</t>
  </si>
  <si>
    <t>Direct Construction Cost Estimate (HARD COSTS only)</t>
  </si>
  <si>
    <t>Construction cost budget is direct construction costs only (fees/GCs shown below).</t>
  </si>
  <si>
    <t>B2</t>
  </si>
  <si>
    <t>General Conditions (construction management, field staff, temp facilities, etc.) – enter $ by phase</t>
  </si>
  <si>
    <t>Provide narrative in proposal if GC basis differs by phase.</t>
  </si>
  <si>
    <t>B3</t>
  </si>
  <si>
    <t>Design-Build Fee (% of Direct Construction Cost) – enter one percent applied to all phases</t>
  </si>
  <si>
    <t xml:space="preserve">Fee should cover O/H + profit for design-build services during construction phases  </t>
  </si>
  <si>
    <t>B4</t>
  </si>
  <si>
    <t>Total Phase Price (Direct Cost + General Conditions + Design-Build Fee) – evaluated</t>
  </si>
  <si>
    <t>GMPs will be set by Phase via AIA A141 GMP amendments. Total annual cost  must not exceed the Annual Funding Constraint (Row F) for each phase year.</t>
  </si>
  <si>
    <t>T</t>
  </si>
  <si>
    <t>TOTAL EVALUATED PRICE (A1 + B4 Total)</t>
  </si>
  <si>
    <t>Shall not Exceed $5,000,000.00</t>
  </si>
  <si>
    <t>C</t>
  </si>
  <si>
    <t>Allowances + Contingencies +  Add Alternates (enter $; do not leave blanks)</t>
  </si>
  <si>
    <t>C1</t>
  </si>
  <si>
    <t>Allowance – Projected Allowances including Temporary Conditioning (as needed to support limited admin operations during construction)</t>
  </si>
  <si>
    <t>Include in Direct Costs (B1) unless clearly excluded.</t>
  </si>
  <si>
    <t>C2</t>
  </si>
  <si>
    <t xml:space="preserve">Design Contingency - Projected Design Contingency </t>
  </si>
  <si>
    <t>N/A</t>
  </si>
  <si>
    <t>C3</t>
  </si>
  <si>
    <t>Construction Contingency - Projected Construction Contingency</t>
  </si>
  <si>
    <t>C4</t>
  </si>
  <si>
    <t xml:space="preserve">ADD ALT – Permit Expediting (permits required each phase.  Include Permit Expediting advisory services during the Master Planning Phase to obtain permit options, costs and approval duration estimates.  </t>
  </si>
  <si>
    <t>Add Alternates: not in Total Evaluated Price unless owner elects.</t>
  </si>
  <si>
    <t>CERTIFICATION: The undersigned certifies that pricing is valid for 120 days, includes all required design-build services per RFP/Addenda, and that no blanks are left on this form. Proposer further certifies that the allocated design fee plus each phase year’s total price does not exceed the Annual Funding Caps shown in Row F.</t>
  </si>
  <si>
    <t>Authorized Signature:</t>
  </si>
  <si>
    <t>Date:</t>
  </si>
  <si>
    <t>Printed Name /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</si>
</sst>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
    <numFmt numFmtId="165" formatCode="0.0%"/>
  </numFmts>
  <fonts count="16" x14ac:knownFonts="1">
    <font>
      <sz val="11"/>
      <color theme="1"/>
      <name val="Calibri"/>
      <family val="2"/>
      <scheme val="minor"/>
    </font>
    <font>
      <sz val="11"/>
      <color theme="1"/>
      <name val="Calibri"/>
      <family val="2"/>
      <scheme val="minor"/>
    </font>
    <font>
      <b/>
      <sz val="14"/>
      <name val="Calibri"/>
      <family val="2"/>
    </font>
    <font>
      <b/>
      <sz val="11"/>
      <name val="Calibri"/>
      <family val="2"/>
    </font>
    <font>
      <b/>
      <i/>
      <sz val="10"/>
      <color rgb="FFFF0000"/>
      <name val="Calibri"/>
      <family val="2"/>
    </font>
    <font>
      <b/>
      <sz val="10"/>
      <name val="Calibri"/>
      <family val="2"/>
    </font>
    <font>
      <sz val="10"/>
      <name val="Calibri"/>
      <family val="2"/>
    </font>
    <font>
      <i/>
      <sz val="9"/>
      <name val="Calibri"/>
      <family val="2"/>
    </font>
    <font>
      <b/>
      <sz val="10"/>
      <color rgb="FFFFFFFF"/>
      <name val="Calibri"/>
      <family val="2"/>
    </font>
    <font>
      <b/>
      <sz val="11"/>
      <color theme="1"/>
      <name val="Calibri"/>
      <family val="2"/>
      <scheme val="minor"/>
    </font>
    <font>
      <b/>
      <sz val="11"/>
      <color rgb="FFFF0000"/>
      <name val="Calibri"/>
      <family val="2"/>
    </font>
    <font>
      <b/>
      <i/>
      <sz val="9"/>
      <name val="Calibri"/>
      <family val="2"/>
    </font>
    <font>
      <sz val="10"/>
      <color theme="1"/>
      <name val="Calibri"/>
      <family val="2"/>
      <scheme val="minor"/>
    </font>
    <font>
      <b/>
      <sz val="12"/>
      <name val="Calibri"/>
      <family val="2"/>
    </font>
    <font>
      <sz val="12"/>
      <color theme="1"/>
      <name val="Calibri"/>
      <family val="2"/>
      <scheme val="minor"/>
    </font>
    <font>
      <b/>
      <sz val="14"/>
      <color rgb="FFFF0000"/>
      <name val="Calibri"/>
      <family val="2"/>
    </font>
  </fonts>
  <fills count="11">
    <fill>
      <patternFill patternType="none"/>
    </fill>
    <fill>
      <patternFill patternType="gray125"/>
    </fill>
    <fill>
      <patternFill patternType="solid">
        <fgColor rgb="FFF2F2F2"/>
      </patternFill>
    </fill>
    <fill>
      <patternFill patternType="solid">
        <fgColor theme="6" tint="0.79998168889431442"/>
        <bgColor indexed="64"/>
      </patternFill>
    </fill>
    <fill>
      <patternFill patternType="solid">
        <fgColor rgb="FF1F4E79"/>
      </patternFill>
    </fill>
    <fill>
      <patternFill patternType="solid">
        <fgColor theme="2" tint="-0.249977111117893"/>
        <bgColor indexed="64"/>
      </patternFill>
    </fill>
    <fill>
      <patternFill patternType="solid">
        <fgColor rgb="FFD9E1F2"/>
      </patternFill>
    </fill>
    <fill>
      <patternFill patternType="solid">
        <fgColor theme="1"/>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2"/>
        <bgColor indexed="64"/>
      </patternFill>
    </fill>
  </fills>
  <borders count="22">
    <border>
      <left/>
      <right/>
      <top/>
      <bottom/>
      <diagonal/>
    </border>
    <border>
      <left style="thin">
        <color rgb="FF9E9E9E"/>
      </left>
      <right style="thin">
        <color rgb="FF9E9E9E"/>
      </right>
      <top style="thin">
        <color rgb="FF9E9E9E"/>
      </top>
      <bottom style="thin">
        <color rgb="FF9E9E9E"/>
      </bottom>
      <diagonal/>
    </border>
    <border>
      <left/>
      <right/>
      <top style="thin">
        <color rgb="FF9E9E9E"/>
      </top>
      <bottom style="thin">
        <color rgb="FF9E9E9E"/>
      </bottom>
      <diagonal/>
    </border>
    <border>
      <left/>
      <right style="thin">
        <color rgb="FF9E9E9E"/>
      </right>
      <top style="thin">
        <color rgb="FF9E9E9E"/>
      </top>
      <bottom style="thin">
        <color rgb="FF9E9E9E"/>
      </bottom>
      <diagonal/>
    </border>
    <border>
      <left style="hair">
        <color rgb="FF9E9E9E"/>
      </left>
      <right style="hair">
        <color rgb="FF9E9E9E"/>
      </right>
      <top/>
      <bottom style="hair">
        <color rgb="FF9E9E9E"/>
      </bottom>
      <diagonal/>
    </border>
    <border>
      <left style="hair">
        <color rgb="FF9E9E9E"/>
      </left>
      <right style="hair">
        <color rgb="FF9E9E9E"/>
      </right>
      <top style="hair">
        <color rgb="FF9E9E9E"/>
      </top>
      <bottom style="hair">
        <color rgb="FF9E9E9E"/>
      </bottom>
      <diagonal/>
    </border>
    <border>
      <left style="hair">
        <color rgb="FF9E9E9E"/>
      </left>
      <right style="hair">
        <color rgb="FF9E9E9E"/>
      </right>
      <top style="hair">
        <color rgb="FF9E9E9E"/>
      </top>
      <bottom style="thin">
        <color rgb="FF9E9E9E"/>
      </bottom>
      <diagonal/>
    </border>
    <border>
      <left style="thin">
        <color rgb="FF9E9E9E"/>
      </left>
      <right style="thin">
        <color rgb="FF9E9E9E"/>
      </right>
      <top style="thin">
        <color rgb="FF9E9E9E"/>
      </top>
      <bottom/>
      <diagonal/>
    </border>
    <border>
      <left style="medium">
        <color indexed="64"/>
      </left>
      <right style="medium">
        <color indexed="64"/>
      </right>
      <top style="medium">
        <color indexed="64"/>
      </top>
      <bottom style="medium">
        <color indexed="64"/>
      </bottom>
      <diagonal/>
    </border>
    <border>
      <left style="thin">
        <color rgb="FF9E9E9E"/>
      </left>
      <right/>
      <top style="thin">
        <color rgb="FF9E9E9E"/>
      </top>
      <bottom style="thin">
        <color rgb="FF9E9E9E"/>
      </bottom>
      <diagonal/>
    </border>
    <border>
      <left style="hair">
        <color rgb="FF9E9E9E"/>
      </left>
      <right/>
      <top style="hair">
        <color rgb="FF9E9E9E"/>
      </top>
      <bottom style="hair">
        <color rgb="FF9E9E9E"/>
      </bottom>
      <diagonal/>
    </border>
    <border>
      <left style="hair">
        <color rgb="FF9E9E9E"/>
      </left>
      <right/>
      <top style="hair">
        <color rgb="FF9E9E9E"/>
      </top>
      <bottom style="thin">
        <color rgb="FF9E9E9E"/>
      </bottom>
      <diagonal/>
    </border>
    <border>
      <left/>
      <right style="hair">
        <color rgb="FF9E9E9E"/>
      </right>
      <top/>
      <bottom style="hair">
        <color rgb="FF9E9E9E"/>
      </bottom>
      <diagonal/>
    </border>
    <border>
      <left/>
      <right style="hair">
        <color rgb="FF9E9E9E"/>
      </right>
      <top style="hair">
        <color rgb="FF9E9E9E"/>
      </top>
      <bottom style="hair">
        <color rgb="FF9E9E9E"/>
      </bottom>
      <diagonal/>
    </border>
    <border>
      <left/>
      <right style="hair">
        <color rgb="FF9E9E9E"/>
      </right>
      <top style="hair">
        <color rgb="FF9E9E9E"/>
      </top>
      <bottom style="thin">
        <color rgb="FF9E9E9E"/>
      </bottom>
      <diagonal/>
    </border>
    <border>
      <left/>
      <right/>
      <top/>
      <bottom style="thin">
        <color rgb="FF9E9E9E"/>
      </bottom>
      <diagonal/>
    </border>
    <border>
      <left style="medium">
        <color indexed="64"/>
      </left>
      <right style="medium">
        <color indexed="64"/>
      </right>
      <top style="medium">
        <color indexed="64"/>
      </top>
      <bottom style="thin">
        <color rgb="FF9E9E9E"/>
      </bottom>
      <diagonal/>
    </border>
    <border>
      <left style="medium">
        <color indexed="64"/>
      </left>
      <right style="medium">
        <color indexed="64"/>
      </right>
      <top/>
      <bottom/>
      <diagonal/>
    </border>
    <border>
      <left style="medium">
        <color indexed="64"/>
      </left>
      <right style="medium">
        <color indexed="64"/>
      </right>
      <top/>
      <bottom style="hair">
        <color rgb="FF9E9E9E"/>
      </bottom>
      <diagonal/>
    </border>
    <border>
      <left style="medium">
        <color indexed="64"/>
      </left>
      <right style="medium">
        <color indexed="64"/>
      </right>
      <top style="hair">
        <color rgb="FF9E9E9E"/>
      </top>
      <bottom style="hair">
        <color rgb="FF9E9E9E"/>
      </bottom>
      <diagonal/>
    </border>
    <border>
      <left style="medium">
        <color indexed="64"/>
      </left>
      <right style="medium">
        <color indexed="64"/>
      </right>
      <top style="hair">
        <color rgb="FF9E9E9E"/>
      </top>
      <bottom style="medium">
        <color indexed="64"/>
      </bottom>
      <diagonal/>
    </border>
    <border>
      <left style="thin">
        <color rgb="FF9E9E9E"/>
      </left>
      <right style="medium">
        <color indexed="64"/>
      </right>
      <top style="thin">
        <color rgb="FF9E9E9E"/>
      </top>
      <bottom style="thin">
        <color rgb="FF9E9E9E"/>
      </bottom>
      <diagonal/>
    </border>
  </borders>
  <cellStyleXfs count="2">
    <xf numFmtId="0" fontId="0" fillId="0" borderId="0"/>
    <xf numFmtId="9" fontId="1" fillId="0" borderId="0"/>
  </cellStyleXfs>
  <cellXfs count="89">
    <xf numFmtId="0" fontId="0" fillId="0" borderId="0" xfId="0"/>
    <xf numFmtId="0" fontId="5" fillId="0" borderId="1" xfId="0" applyFont="1" applyBorder="1"/>
    <xf numFmtId="0" fontId="0" fillId="0" borderId="2" xfId="0" applyBorder="1"/>
    <xf numFmtId="0" fontId="0" fillId="0" borderId="3" xfId="0" applyBorder="1"/>
    <xf numFmtId="0" fontId="5" fillId="0" borderId="0" xfId="0" applyFont="1"/>
    <xf numFmtId="0" fontId="6" fillId="0" borderId="0" xfId="0" applyFont="1" applyAlignment="1">
      <alignment horizontal="left" vertical="top" wrapText="1"/>
    </xf>
    <xf numFmtId="0" fontId="8" fillId="4" borderId="1" xfId="0" applyFont="1" applyFill="1" applyBorder="1" applyAlignment="1">
      <alignment horizontal="center" vertical="center" wrapText="1"/>
    </xf>
    <xf numFmtId="0" fontId="3" fillId="2" borderId="4" xfId="0" applyFont="1" applyFill="1" applyBorder="1" applyAlignment="1">
      <alignment vertical="center" wrapText="1"/>
    </xf>
    <xf numFmtId="44" fontId="0" fillId="2" borderId="4" xfId="0" applyNumberFormat="1" applyFill="1" applyBorder="1" applyAlignment="1">
      <alignment vertical="center" wrapText="1"/>
    </xf>
    <xf numFmtId="0" fontId="3" fillId="2" borderId="5" xfId="0" applyFont="1" applyFill="1" applyBorder="1" applyAlignment="1">
      <alignment vertical="center" wrapText="1"/>
    </xf>
    <xf numFmtId="44" fontId="0" fillId="2" borderId="5" xfId="0" applyNumberFormat="1" applyFill="1" applyBorder="1" applyAlignment="1">
      <alignment vertical="center" wrapText="1"/>
    </xf>
    <xf numFmtId="0" fontId="3" fillId="2" borderId="6" xfId="0" applyFont="1" applyFill="1" applyBorder="1" applyAlignment="1">
      <alignment vertical="center" wrapText="1"/>
    </xf>
    <xf numFmtId="0" fontId="0" fillId="2" borderId="6" xfId="0" applyFill="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top" wrapText="1"/>
    </xf>
    <xf numFmtId="164" fontId="6" fillId="3" borderId="1" xfId="0" applyNumberFormat="1" applyFont="1" applyFill="1" applyBorder="1" applyAlignment="1" applyProtection="1">
      <alignment horizontal="right" vertical="center" wrapText="1"/>
      <protection locked="0"/>
    </xf>
    <xf numFmtId="0" fontId="6" fillId="7" borderId="1" xfId="0" applyFont="1" applyFill="1" applyBorder="1" applyAlignment="1">
      <alignment horizontal="right" vertical="center" wrapText="1"/>
    </xf>
    <xf numFmtId="164" fontId="5" fillId="8" borderId="7" xfId="0" applyNumberFormat="1" applyFont="1" applyFill="1" applyBorder="1" applyAlignment="1">
      <alignment horizontal="right" vertical="center" wrapText="1"/>
    </xf>
    <xf numFmtId="0" fontId="6" fillId="0" borderId="1" xfId="0" applyFont="1" applyBorder="1" applyAlignment="1">
      <alignment horizontal="left" vertical="top" wrapText="1"/>
    </xf>
    <xf numFmtId="44" fontId="0" fillId="0" borderId="0" xfId="0" applyNumberFormat="1"/>
    <xf numFmtId="10" fontId="5" fillId="9" borderId="8" xfId="0" applyNumberFormat="1" applyFont="1" applyFill="1" applyBorder="1" applyAlignment="1">
      <alignment horizontal="right" vertical="center" wrapText="1"/>
    </xf>
    <xf numFmtId="0" fontId="6" fillId="0" borderId="3" xfId="0" applyFont="1" applyBorder="1" applyAlignment="1">
      <alignment horizontal="left" vertical="top" wrapText="1"/>
    </xf>
    <xf numFmtId="0" fontId="0" fillId="0" borderId="0" xfId="0" applyAlignment="1">
      <alignment horizontal="right" vertical="center" wrapText="1"/>
    </xf>
    <xf numFmtId="0" fontId="6" fillId="7" borderId="1" xfId="0" applyFont="1" applyFill="1" applyBorder="1" applyAlignment="1">
      <alignment horizontal="center" vertical="center" wrapText="1"/>
    </xf>
    <xf numFmtId="164" fontId="5" fillId="8" borderId="1" xfId="0" applyNumberFormat="1" applyFont="1" applyFill="1" applyBorder="1" applyAlignment="1">
      <alignment horizontal="right" vertical="center" wrapText="1"/>
    </xf>
    <xf numFmtId="10" fontId="6" fillId="7" borderId="1" xfId="0" applyNumberFormat="1" applyFont="1" applyFill="1" applyBorder="1" applyAlignment="1">
      <alignment horizontal="center" vertical="center" wrapText="1"/>
    </xf>
    <xf numFmtId="164" fontId="6" fillId="8" borderId="1"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5" fillId="7" borderId="1" xfId="0" applyFont="1" applyFill="1" applyBorder="1" applyAlignment="1">
      <alignment horizontal="center" vertical="center" wrapText="1"/>
    </xf>
    <xf numFmtId="0" fontId="0" fillId="8" borderId="1" xfId="0" applyFill="1" applyBorder="1" applyAlignment="1" applyProtection="1">
      <alignment horizontal="right" vertical="center" wrapText="1"/>
      <protection locked="0"/>
    </xf>
    <xf numFmtId="164" fontId="9" fillId="9" borderId="8" xfId="0" applyNumberFormat="1" applyFont="1" applyFill="1" applyBorder="1" applyAlignment="1">
      <alignment horizontal="right" vertical="center" wrapText="1"/>
    </xf>
    <xf numFmtId="0" fontId="0" fillId="0" borderId="3" xfId="0" applyBorder="1" applyAlignment="1">
      <alignment horizontal="left" vertical="top" wrapText="1"/>
    </xf>
    <xf numFmtId="164" fontId="0" fillId="0" borderId="0" xfId="0" applyNumberFormat="1"/>
    <xf numFmtId="0" fontId="0" fillId="5" borderId="0" xfId="0" applyFill="1" applyAlignment="1">
      <alignment vertical="center" wrapText="1"/>
    </xf>
    <xf numFmtId="0" fontId="3" fillId="10" borderId="0" xfId="0" applyFont="1" applyFill="1" applyAlignment="1">
      <alignment vertical="center" wrapText="1"/>
    </xf>
    <xf numFmtId="0" fontId="0" fillId="10" borderId="0" xfId="0" applyFill="1" applyAlignment="1">
      <alignment vertical="center" wrapText="1"/>
    </xf>
    <xf numFmtId="0" fontId="9" fillId="10" borderId="0" xfId="0" applyFont="1" applyFill="1" applyAlignment="1">
      <alignment horizontal="center" vertical="center" wrapText="1"/>
    </xf>
    <xf numFmtId="44" fontId="0" fillId="5" borderId="0" xfId="0" applyNumberFormat="1" applyFill="1" applyAlignment="1">
      <alignment vertical="center" wrapText="1"/>
    </xf>
    <xf numFmtId="0" fontId="0" fillId="2" borderId="6" xfId="0" applyFill="1" applyBorder="1" applyAlignment="1">
      <alignment horizontal="center" vertical="center" wrapText="1"/>
    </xf>
    <xf numFmtId="44" fontId="0" fillId="7" borderId="4" xfId="0" applyNumberFormat="1" applyFill="1" applyBorder="1" applyAlignment="1">
      <alignment vertical="center" wrapText="1"/>
    </xf>
    <xf numFmtId="0" fontId="0" fillId="7" borderId="5" xfId="0" applyFill="1" applyBorder="1" applyAlignment="1">
      <alignment vertical="center" wrapText="1"/>
    </xf>
    <xf numFmtId="0" fontId="8" fillId="4" borderId="9" xfId="0" applyFont="1" applyFill="1" applyBorder="1" applyAlignment="1">
      <alignment horizontal="center" vertical="center" wrapText="1"/>
    </xf>
    <xf numFmtId="44" fontId="0" fillId="2" borderId="10" xfId="0" applyNumberFormat="1" applyFill="1" applyBorder="1" applyAlignment="1">
      <alignment vertical="center" wrapText="1"/>
    </xf>
    <xf numFmtId="0" fontId="0" fillId="2" borderId="11" xfId="0" applyFill="1" applyBorder="1" applyAlignment="1">
      <alignment vertical="center" wrapText="1"/>
    </xf>
    <xf numFmtId="0" fontId="8" fillId="4" borderId="3" xfId="0" applyFont="1" applyFill="1" applyBorder="1" applyAlignment="1">
      <alignment horizontal="center"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8" fillId="4" borderId="16" xfId="0" applyFont="1" applyFill="1" applyBorder="1" applyAlignment="1">
      <alignment horizontal="center" vertical="center" wrapText="1"/>
    </xf>
    <xf numFmtId="0" fontId="0" fillId="10" borderId="17" xfId="0" applyFill="1" applyBorder="1" applyAlignment="1">
      <alignment vertical="center" wrapText="1"/>
    </xf>
    <xf numFmtId="44" fontId="9" fillId="5" borderId="17" xfId="0" applyNumberFormat="1" applyFont="1" applyFill="1" applyBorder="1" applyAlignment="1">
      <alignment vertical="center" wrapText="1"/>
    </xf>
    <xf numFmtId="44" fontId="0" fillId="2" borderId="18" xfId="0" applyNumberFormat="1" applyFill="1" applyBorder="1" applyAlignment="1">
      <alignment vertical="center" wrapText="1"/>
    </xf>
    <xf numFmtId="44" fontId="0" fillId="2" borderId="19" xfId="0" applyNumberFormat="1" applyFill="1" applyBorder="1" applyAlignment="1">
      <alignment vertical="center" wrapText="1"/>
    </xf>
    <xf numFmtId="0" fontId="0" fillId="2" borderId="20" xfId="0" applyFill="1" applyBorder="1" applyAlignment="1">
      <alignment vertical="center" wrapText="1"/>
    </xf>
    <xf numFmtId="0" fontId="3" fillId="2" borderId="12"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3" fillId="2" borderId="14" xfId="0" applyFont="1" applyFill="1" applyBorder="1" applyAlignment="1">
      <alignment horizontal="right" vertical="center" wrapText="1"/>
    </xf>
    <xf numFmtId="0" fontId="2" fillId="5" borderId="0" xfId="0" applyFont="1" applyFill="1" applyAlignment="1">
      <alignment horizontal="center" vertical="center" wrapText="1"/>
    </xf>
    <xf numFmtId="0" fontId="13" fillId="0" borderId="1" xfId="0" applyFont="1" applyBorder="1" applyAlignment="1">
      <alignment horizontal="center"/>
    </xf>
    <xf numFmtId="0" fontId="13" fillId="6" borderId="1" xfId="0" applyFont="1" applyFill="1" applyBorder="1" applyAlignment="1">
      <alignment horizontal="left" vertical="top" wrapText="1"/>
    </xf>
    <xf numFmtId="0" fontId="13" fillId="5" borderId="0" xfId="0" applyFont="1" applyFill="1" applyAlignment="1">
      <alignment vertical="center" wrapText="1"/>
    </xf>
    <xf numFmtId="44" fontId="0" fillId="0" borderId="0" xfId="0" applyNumberFormat="1" applyProtection="1">
      <protection locked="0"/>
    </xf>
    <xf numFmtId="9" fontId="12" fillId="3" borderId="1" xfId="1" applyFont="1" applyFill="1" applyBorder="1" applyProtection="1">
      <protection locked="0"/>
    </xf>
    <xf numFmtId="9" fontId="12" fillId="3" borderId="21" xfId="1" applyFont="1" applyFill="1" applyBorder="1" applyProtection="1">
      <protection locked="0"/>
    </xf>
    <xf numFmtId="165" fontId="6" fillId="3" borderId="1" xfId="1" applyNumberFormat="1" applyFont="1" applyFill="1" applyBorder="1" applyAlignment="1" applyProtection="1">
      <alignment horizontal="center" vertical="center" wrapText="1"/>
      <protection locked="0"/>
    </xf>
    <xf numFmtId="0" fontId="11" fillId="0" borderId="0" xfId="0" applyFont="1" applyAlignment="1">
      <alignment horizontal="left" vertical="top" wrapText="1"/>
    </xf>
    <xf numFmtId="0" fontId="0" fillId="3" borderId="9" xfId="0" applyFill="1" applyBorder="1" applyAlignment="1" applyProtection="1">
      <alignment horizontal="center" vertical="top" wrapText="1"/>
      <protection locked="0"/>
    </xf>
    <xf numFmtId="0" fontId="0" fillId="3" borderId="2" xfId="0" applyFill="1" applyBorder="1" applyAlignment="1" applyProtection="1">
      <alignment horizontal="center" vertical="top" wrapText="1"/>
      <protection locked="0"/>
    </xf>
    <xf numFmtId="0" fontId="0" fillId="3" borderId="3" xfId="0" applyFill="1" applyBorder="1" applyAlignment="1" applyProtection="1">
      <alignment horizontal="center" vertical="top" wrapText="1"/>
      <protection locked="0"/>
    </xf>
    <xf numFmtId="0" fontId="5" fillId="3" borderId="9" xfId="0" applyFont="1" applyFill="1" applyBorder="1" applyAlignment="1" applyProtection="1">
      <alignment horizontal="center" vertical="top" wrapText="1"/>
      <protection locked="0"/>
    </xf>
    <xf numFmtId="0" fontId="5" fillId="3" borderId="3" xfId="0" applyFont="1" applyFill="1" applyBorder="1" applyAlignment="1" applyProtection="1">
      <alignment horizontal="center" vertical="top" wrapText="1"/>
      <protection locked="0"/>
    </xf>
    <xf numFmtId="0" fontId="13" fillId="6" borderId="1" xfId="0" applyFont="1" applyFill="1" applyBorder="1" applyAlignment="1">
      <alignment horizontal="left" vertical="top" wrapText="1"/>
    </xf>
    <xf numFmtId="0" fontId="14" fillId="0" borderId="2" xfId="0" applyFont="1" applyBorder="1"/>
    <xf numFmtId="0" fontId="14" fillId="0" borderId="15" xfId="0" applyFont="1" applyBorder="1"/>
    <xf numFmtId="0" fontId="14" fillId="0" borderId="3" xfId="0" applyFont="1" applyBorder="1"/>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164" fontId="6" fillId="3" borderId="1" xfId="0" applyNumberFormat="1" applyFont="1" applyFill="1" applyBorder="1" applyAlignment="1">
      <alignment horizontal="right" vertical="center" wrapText="1"/>
    </xf>
    <xf numFmtId="164" fontId="5" fillId="8" borderId="1" xfId="0" applyNumberFormat="1" applyFont="1" applyFill="1" applyBorder="1" applyAlignment="1">
      <alignment horizontal="right" vertical="center" wrapText="1"/>
    </xf>
    <xf numFmtId="164" fontId="6" fillId="3" borderId="1" xfId="0" applyNumberFormat="1" applyFont="1" applyFill="1" applyBorder="1" applyAlignment="1" applyProtection="1">
      <alignment horizontal="right" vertical="center" wrapText="1"/>
      <protection locked="0"/>
    </xf>
    <xf numFmtId="164" fontId="5" fillId="8" borderId="1" xfId="0" applyNumberFormat="1" applyFont="1" applyFill="1" applyBorder="1" applyAlignment="1" applyProtection="1">
      <alignment horizontal="right" vertical="center" wrapText="1"/>
      <protection locked="0"/>
    </xf>
    <xf numFmtId="0" fontId="0" fillId="0" borderId="0" xfId="0"/>
    <xf numFmtId="0" fontId="6" fillId="3" borderId="1" xfId="0" applyFont="1" applyFill="1" applyBorder="1" applyAlignment="1" applyProtection="1">
      <alignment horizontal="left" vertical="top" wrapText="1"/>
      <protection locked="0"/>
    </xf>
    <xf numFmtId="0" fontId="0" fillId="0" borderId="2" xfId="0" applyBorder="1" applyProtection="1">
      <protection locked="0"/>
    </xf>
    <xf numFmtId="0" fontId="0" fillId="0" borderId="3" xfId="0" applyBorder="1" applyProtection="1">
      <protection locked="0"/>
    </xf>
    <xf numFmtId="0" fontId="7" fillId="0" borderId="0" xfId="0" applyFont="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cellXfs>
  <cellStyles count="2">
    <cellStyle name="Normal" xfId="0" builtinId="0"/>
    <cellStyle name="Percent" xfId="1" builtinId="5"/>
  </cellStyles>
  <dxfs count="2">
    <dxf>
      <fill>
        <patternFill patternType="solid">
          <fgColor rgb="FFFFEB9C"/>
        </patternFill>
      </fill>
    </dxf>
    <dxf>
      <fill>
        <patternFill patternType="solid">
          <f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C804-1D3C-409B-9D07-140389EA3384}">
  <dimension ref="A1:M41"/>
  <sheetViews>
    <sheetView tabSelected="1" workbookViewId="0">
      <pane ySplit="14" topLeftCell="A15" activePane="bottomLeft" state="frozen"/>
      <selection pane="bottomLeft" activeCell="B9" sqref="B9"/>
    </sheetView>
  </sheetViews>
  <sheetFormatPr defaultRowHeight="15" x14ac:dyDescent="0.25"/>
  <cols>
    <col min="1" max="1" width="8" customWidth="1"/>
    <col min="2" max="2" width="77.85546875" customWidth="1"/>
    <col min="3" max="4" width="16" customWidth="1"/>
    <col min="5" max="8" width="14" customWidth="1"/>
    <col min="9" max="9" width="16" customWidth="1"/>
    <col min="10" max="10" width="67.7109375" customWidth="1"/>
    <col min="12" max="12" width="10.140625" bestFit="1" customWidth="1"/>
    <col min="13" max="13" width="11.140625" bestFit="1" customWidth="1"/>
  </cols>
  <sheetData>
    <row r="1" spans="1:10" ht="21.95" customHeight="1" x14ac:dyDescent="0.25">
      <c r="A1" s="86" t="s">
        <v>0</v>
      </c>
      <c r="B1" s="81"/>
      <c r="C1" s="81"/>
      <c r="D1" s="81"/>
      <c r="E1" s="81"/>
      <c r="F1" s="81"/>
      <c r="G1" s="81"/>
      <c r="H1" s="81"/>
      <c r="I1" s="81"/>
      <c r="J1" s="81"/>
    </row>
    <row r="2" spans="1:10" ht="18" customHeight="1" x14ac:dyDescent="0.25">
      <c r="A2" s="87" t="s">
        <v>1</v>
      </c>
      <c r="B2" s="81"/>
      <c r="C2" s="81"/>
      <c r="D2" s="81"/>
      <c r="E2" s="81"/>
      <c r="F2" s="81"/>
      <c r="G2" s="81"/>
      <c r="H2" s="81"/>
      <c r="I2" s="81"/>
      <c r="J2" s="81"/>
    </row>
    <row r="3" spans="1:10" ht="18" customHeight="1" x14ac:dyDescent="0.25">
      <c r="A3" s="86" t="s">
        <v>2</v>
      </c>
      <c r="B3" s="81"/>
      <c r="C3" s="81"/>
      <c r="D3" s="81"/>
      <c r="E3" s="81"/>
      <c r="F3" s="81"/>
      <c r="G3" s="81"/>
      <c r="H3" s="81"/>
      <c r="I3" s="81"/>
      <c r="J3" s="81"/>
    </row>
    <row r="4" spans="1:10" ht="15.95" customHeight="1" x14ac:dyDescent="0.25">
      <c r="A4" s="88" t="s">
        <v>3</v>
      </c>
      <c r="B4" s="81"/>
      <c r="C4" s="81"/>
      <c r="D4" s="81"/>
      <c r="E4" s="81"/>
      <c r="F4" s="81"/>
      <c r="G4" s="81"/>
      <c r="H4" s="81"/>
      <c r="I4" s="81"/>
      <c r="J4" s="81"/>
    </row>
    <row r="6" spans="1:10" x14ac:dyDescent="0.25">
      <c r="A6" t="s">
        <v>4</v>
      </c>
      <c r="B6" s="1" t="s">
        <v>5</v>
      </c>
      <c r="C6" s="82"/>
      <c r="D6" s="83"/>
      <c r="E6" s="83"/>
      <c r="F6" s="83"/>
      <c r="G6" s="83"/>
      <c r="H6" s="83"/>
      <c r="I6" s="83"/>
      <c r="J6" s="84"/>
    </row>
    <row r="7" spans="1:10" x14ac:dyDescent="0.25">
      <c r="A7" t="s">
        <v>4</v>
      </c>
      <c r="B7" s="1" t="s">
        <v>6</v>
      </c>
      <c r="C7" s="82"/>
      <c r="D7" s="83"/>
      <c r="E7" s="83"/>
      <c r="F7" s="83"/>
      <c r="G7" s="83"/>
      <c r="H7" s="83"/>
      <c r="I7" s="83"/>
      <c r="J7" s="84"/>
    </row>
    <row r="8" spans="1:10" x14ac:dyDescent="0.25">
      <c r="A8" t="s">
        <v>4</v>
      </c>
      <c r="B8" s="1" t="s">
        <v>7</v>
      </c>
      <c r="C8" s="82"/>
      <c r="D8" s="83"/>
      <c r="E8" s="83"/>
      <c r="F8" s="83"/>
      <c r="G8" s="83"/>
      <c r="H8" s="83"/>
      <c r="I8" s="83"/>
      <c r="J8" s="84"/>
    </row>
    <row r="9" spans="1:10" ht="30" customHeight="1" x14ac:dyDescent="0.25">
      <c r="A9" t="s">
        <v>4</v>
      </c>
      <c r="B9" s="1" t="s">
        <v>8</v>
      </c>
      <c r="C9" s="82"/>
      <c r="D9" s="83"/>
      <c r="E9" s="83"/>
      <c r="F9" s="83"/>
      <c r="G9" s="83"/>
      <c r="H9" s="83"/>
      <c r="I9" s="83"/>
      <c r="J9" s="84"/>
    </row>
    <row r="10" spans="1:10" x14ac:dyDescent="0.25">
      <c r="A10" t="s">
        <v>4</v>
      </c>
      <c r="B10" s="1" t="s">
        <v>9</v>
      </c>
      <c r="C10" s="82"/>
      <c r="D10" s="83"/>
      <c r="E10" s="83"/>
      <c r="F10" s="83"/>
      <c r="G10" s="83"/>
      <c r="H10" s="83"/>
      <c r="I10" s="83"/>
      <c r="J10" s="84"/>
    </row>
    <row r="11" spans="1:10" x14ac:dyDescent="0.25">
      <c r="A11" t="s">
        <v>4</v>
      </c>
      <c r="B11" s="1" t="s">
        <v>10</v>
      </c>
      <c r="C11" s="82"/>
      <c r="D11" s="83"/>
      <c r="E11" s="83"/>
      <c r="F11" s="83"/>
      <c r="G11" s="83"/>
      <c r="H11" s="83"/>
      <c r="I11" s="83"/>
      <c r="J11" s="84"/>
    </row>
    <row r="12" spans="1:10" x14ac:dyDescent="0.25">
      <c r="B12" s="4"/>
      <c r="C12" s="5"/>
      <c r="D12" s="5"/>
    </row>
    <row r="13" spans="1:10" ht="15.75" thickBot="1" x14ac:dyDescent="0.3">
      <c r="A13" s="85" t="s">
        <v>11</v>
      </c>
      <c r="B13" s="81"/>
      <c r="C13" s="81"/>
      <c r="D13" s="81"/>
      <c r="E13" s="81"/>
      <c r="F13" s="81"/>
      <c r="G13" s="81"/>
      <c r="H13" s="81"/>
      <c r="I13" s="81"/>
      <c r="J13" s="81"/>
    </row>
    <row r="14" spans="1:10" ht="30" customHeight="1" x14ac:dyDescent="0.25">
      <c r="A14" s="6" t="s">
        <v>12</v>
      </c>
      <c r="B14" s="6" t="s">
        <v>13</v>
      </c>
      <c r="C14" s="6" t="s">
        <v>14</v>
      </c>
      <c r="D14" s="6" t="s">
        <v>15</v>
      </c>
      <c r="E14" s="6" t="s">
        <v>16</v>
      </c>
      <c r="F14" s="6" t="s">
        <v>17</v>
      </c>
      <c r="G14" s="6" t="s">
        <v>18</v>
      </c>
      <c r="H14" s="41" t="s">
        <v>19</v>
      </c>
      <c r="I14" s="48" t="s">
        <v>20</v>
      </c>
      <c r="J14" s="44" t="s">
        <v>21</v>
      </c>
    </row>
    <row r="15" spans="1:10" ht="18" customHeight="1" x14ac:dyDescent="0.25">
      <c r="A15" s="34"/>
      <c r="B15" s="34" t="s">
        <v>22</v>
      </c>
      <c r="C15" s="35"/>
      <c r="D15" s="36" t="s">
        <v>23</v>
      </c>
      <c r="E15" s="36" t="s">
        <v>24</v>
      </c>
      <c r="F15" s="36" t="s">
        <v>24</v>
      </c>
      <c r="G15" s="36" t="s">
        <v>24</v>
      </c>
      <c r="H15" s="36" t="s">
        <v>24</v>
      </c>
      <c r="I15" s="49"/>
      <c r="J15" s="35"/>
    </row>
    <row r="16" spans="1:10" ht="33.75" customHeight="1" x14ac:dyDescent="0.25">
      <c r="A16" s="57" t="s">
        <v>25</v>
      </c>
      <c r="B16" s="60" t="s">
        <v>26</v>
      </c>
      <c r="C16" s="33" t="s">
        <v>27</v>
      </c>
      <c r="D16" s="37">
        <v>75000</v>
      </c>
      <c r="E16" s="37">
        <v>725000</v>
      </c>
      <c r="F16" s="37">
        <v>1600000</v>
      </c>
      <c r="G16" s="37">
        <v>1600000</v>
      </c>
      <c r="H16" s="37">
        <v>1000000</v>
      </c>
      <c r="I16" s="50">
        <f>SUM(D16:H16)</f>
        <v>5000000</v>
      </c>
      <c r="J16" s="33" t="s">
        <v>28</v>
      </c>
    </row>
    <row r="17" spans="1:13" ht="44.25" customHeight="1" x14ac:dyDescent="0.25">
      <c r="A17" s="54" t="s">
        <v>29</v>
      </c>
      <c r="B17" s="7" t="s">
        <v>30</v>
      </c>
      <c r="C17" s="39"/>
      <c r="D17" s="8">
        <f>D29+D22</f>
        <v>0</v>
      </c>
      <c r="E17" s="8">
        <f>E29+E22</f>
        <v>0</v>
      </c>
      <c r="F17" s="8">
        <f>F29+F22</f>
        <v>0</v>
      </c>
      <c r="G17" s="8">
        <f>G29+G22</f>
        <v>0</v>
      </c>
      <c r="H17" s="8">
        <f>H29+H22</f>
        <v>0</v>
      </c>
      <c r="I17" s="51">
        <f>SUM(E17:G17)</f>
        <v>0</v>
      </c>
      <c r="J17" s="45" t="s">
        <v>31</v>
      </c>
    </row>
    <row r="18" spans="1:13" ht="27.95" customHeight="1" x14ac:dyDescent="0.25">
      <c r="A18" s="55" t="s">
        <v>32</v>
      </c>
      <c r="B18" s="9" t="s">
        <v>33</v>
      </c>
      <c r="C18" s="40"/>
      <c r="D18" s="10">
        <f>D16-D17</f>
        <v>75000</v>
      </c>
      <c r="E18" s="10">
        <f>E16-E17</f>
        <v>725000</v>
      </c>
      <c r="F18" s="10">
        <f>F16-F17</f>
        <v>1600000</v>
      </c>
      <c r="G18" s="10">
        <f t="shared" ref="G18:H18" si="0">G16-G17</f>
        <v>1600000</v>
      </c>
      <c r="H18" s="42">
        <f t="shared" si="0"/>
        <v>1000000</v>
      </c>
      <c r="I18" s="52">
        <f>SUM(E18:G18)</f>
        <v>3925000</v>
      </c>
      <c r="J18" s="46" t="s">
        <v>34</v>
      </c>
    </row>
    <row r="19" spans="1:13" ht="26.25" customHeight="1" thickBot="1" x14ac:dyDescent="0.3">
      <c r="A19" s="56" t="s">
        <v>35</v>
      </c>
      <c r="B19" s="11" t="s">
        <v>36</v>
      </c>
      <c r="C19" s="38" t="s">
        <v>37</v>
      </c>
      <c r="D19" s="12" t="str">
        <f>IF(D17&lt;=D16,"OK","OVER")</f>
        <v>OK</v>
      </c>
      <c r="E19" s="12" t="str">
        <f>IF(E17&lt;=E16,"OK","OVER")</f>
        <v>OK</v>
      </c>
      <c r="F19" s="12" t="str">
        <f>IF(F17&lt;=F16,"OK","OVER")</f>
        <v>OK</v>
      </c>
      <c r="G19" s="12" t="str">
        <f>IF(G17&lt;=G16,"OK","OVER")</f>
        <v>OK</v>
      </c>
      <c r="H19" s="43" t="str">
        <f>IF(H17&lt;=H16,"OK","OVER")</f>
        <v>OK</v>
      </c>
      <c r="I19" s="53" t="str">
        <f>IF(AND(D19="OK",E19="OK",F19="OK",G19="OK",H19="OK"),"COMPLIANT","NON-COMPLIANT")</f>
        <v>COMPLIANT</v>
      </c>
      <c r="J19" s="47" t="s">
        <v>38</v>
      </c>
    </row>
    <row r="20" spans="1:13" ht="15.75" x14ac:dyDescent="0.25">
      <c r="A20" s="58" t="s">
        <v>39</v>
      </c>
      <c r="B20" s="71" t="s">
        <v>40</v>
      </c>
      <c r="C20" s="72"/>
      <c r="D20" s="72"/>
      <c r="E20" s="72"/>
      <c r="F20" s="72"/>
      <c r="G20" s="72"/>
      <c r="H20" s="72"/>
      <c r="I20" s="73"/>
      <c r="J20" s="74"/>
    </row>
    <row r="21" spans="1:13" ht="32.25" customHeight="1" thickBot="1" x14ac:dyDescent="0.3">
      <c r="A21" s="13" t="s">
        <v>41</v>
      </c>
      <c r="B21" s="14" t="s">
        <v>42</v>
      </c>
      <c r="C21" s="13" t="s">
        <v>27</v>
      </c>
      <c r="D21" s="15">
        <v>0</v>
      </c>
      <c r="E21" s="16"/>
      <c r="F21" s="16"/>
      <c r="G21" s="16"/>
      <c r="H21" s="16"/>
      <c r="I21" s="17">
        <f>D21</f>
        <v>0</v>
      </c>
      <c r="J21" s="18" t="s">
        <v>43</v>
      </c>
    </row>
    <row r="22" spans="1:13" ht="27.95" hidden="1" customHeight="1" x14ac:dyDescent="0.25">
      <c r="A22" t="s">
        <v>44</v>
      </c>
      <c r="B22" t="s">
        <v>45</v>
      </c>
      <c r="C22" s="19" t="s">
        <v>27</v>
      </c>
      <c r="D22" s="61">
        <v>0</v>
      </c>
      <c r="E22" s="19">
        <v>0</v>
      </c>
      <c r="F22" s="19">
        <v>0</v>
      </c>
      <c r="G22" s="19">
        <v>0</v>
      </c>
      <c r="H22" s="19"/>
      <c r="I22" s="19">
        <f>SUM(E18:G18)</f>
        <v>3925000</v>
      </c>
      <c r="J22" t="str">
        <f>IF(I18=D17,"OK","Mismatch—Allocation must equal A1 Total")</f>
        <v>Mismatch—Allocation must equal A1 Total</v>
      </c>
    </row>
    <row r="23" spans="1:13" ht="34.5" customHeight="1" thickBot="1" x14ac:dyDescent="0.3">
      <c r="A23" s="13" t="s">
        <v>46</v>
      </c>
      <c r="B23" s="18" t="s">
        <v>47</v>
      </c>
      <c r="C23" s="13" t="s">
        <v>48</v>
      </c>
      <c r="D23" s="62">
        <v>0</v>
      </c>
      <c r="E23" s="62">
        <v>0</v>
      </c>
      <c r="F23" s="62">
        <v>0</v>
      </c>
      <c r="G23" s="62">
        <v>0</v>
      </c>
      <c r="H23" s="63">
        <v>0</v>
      </c>
      <c r="I23" s="20" t="str">
        <f>IFERROR(I21/I30,"")</f>
        <v/>
      </c>
      <c r="J23" s="21"/>
    </row>
    <row r="24" spans="1:13" ht="27.95" customHeight="1" x14ac:dyDescent="0.25">
      <c r="E24" s="22"/>
      <c r="F24" s="22"/>
      <c r="G24" s="22"/>
      <c r="H24" s="22"/>
      <c r="I24" s="22"/>
    </row>
    <row r="25" spans="1:13" ht="20.100000000000001" customHeight="1" x14ac:dyDescent="0.25">
      <c r="A25" s="58" t="s">
        <v>49</v>
      </c>
      <c r="B25" s="59" t="s">
        <v>50</v>
      </c>
      <c r="C25" s="2"/>
      <c r="D25" s="2"/>
      <c r="E25" s="2"/>
      <c r="F25" s="2"/>
      <c r="G25" s="2"/>
      <c r="H25" s="2"/>
      <c r="I25" s="2"/>
      <c r="J25" s="3"/>
    </row>
    <row r="26" spans="1:13" x14ac:dyDescent="0.25">
      <c r="A26" s="13" t="s">
        <v>51</v>
      </c>
      <c r="B26" s="18" t="s">
        <v>52</v>
      </c>
      <c r="C26" s="13" t="s">
        <v>27</v>
      </c>
      <c r="D26" s="23"/>
      <c r="E26" s="15">
        <v>0</v>
      </c>
      <c r="F26" s="15">
        <v>0</v>
      </c>
      <c r="G26" s="15">
        <v>0</v>
      </c>
      <c r="H26" s="15">
        <v>0</v>
      </c>
      <c r="I26" s="24">
        <f>SUM(E26:H26)</f>
        <v>0</v>
      </c>
      <c r="J26" s="18" t="s">
        <v>53</v>
      </c>
    </row>
    <row r="27" spans="1:13" ht="25.5" x14ac:dyDescent="0.25">
      <c r="A27" s="13" t="s">
        <v>54</v>
      </c>
      <c r="B27" s="18" t="s">
        <v>55</v>
      </c>
      <c r="C27" s="13" t="s">
        <v>27</v>
      </c>
      <c r="D27" s="23"/>
      <c r="E27" s="15">
        <v>0</v>
      </c>
      <c r="F27" s="15">
        <v>0</v>
      </c>
      <c r="G27" s="15">
        <v>0</v>
      </c>
      <c r="H27" s="15">
        <v>0</v>
      </c>
      <c r="I27" s="24">
        <f>SUM(E27:H27)</f>
        <v>0</v>
      </c>
      <c r="J27" s="18" t="s">
        <v>56</v>
      </c>
    </row>
    <row r="28" spans="1:13" ht="27.95" customHeight="1" x14ac:dyDescent="0.25">
      <c r="A28" s="13" t="s">
        <v>57</v>
      </c>
      <c r="B28" s="18" t="s">
        <v>58</v>
      </c>
      <c r="C28" s="64">
        <v>0</v>
      </c>
      <c r="D28" s="25"/>
      <c r="E28" s="26">
        <f>IF($C$28="","",E26*$C$28)</f>
        <v>0</v>
      </c>
      <c r="F28" s="26">
        <f t="shared" ref="F28:G28" si="1">IF($C$28="","",F26*$C$28)</f>
        <v>0</v>
      </c>
      <c r="G28" s="26">
        <f t="shared" si="1"/>
        <v>0</v>
      </c>
      <c r="H28" s="26">
        <f t="shared" ref="H28" si="2">IF($C$28="","",H26*$C$28)</f>
        <v>0</v>
      </c>
      <c r="I28" s="26">
        <f>SUM(E28:G28)</f>
        <v>0</v>
      </c>
      <c r="J28" s="18" t="s">
        <v>59</v>
      </c>
    </row>
    <row r="29" spans="1:13" ht="45" customHeight="1" thickBot="1" x14ac:dyDescent="0.3">
      <c r="A29" s="13" t="s">
        <v>60</v>
      </c>
      <c r="B29" s="18" t="s">
        <v>61</v>
      </c>
      <c r="C29" s="13" t="s">
        <v>27</v>
      </c>
      <c r="D29" s="23"/>
      <c r="E29" s="24">
        <f>SUM(E26:E28)</f>
        <v>0</v>
      </c>
      <c r="F29" s="24">
        <f t="shared" ref="F29:G29" si="3">SUM(F26:F28)</f>
        <v>0</v>
      </c>
      <c r="G29" s="24">
        <f t="shared" si="3"/>
        <v>0</v>
      </c>
      <c r="H29" s="24">
        <f t="shared" ref="H29" si="4">SUM(H26:H28)</f>
        <v>0</v>
      </c>
      <c r="I29" s="17">
        <f>SUM(I26:I28)</f>
        <v>0</v>
      </c>
      <c r="J29" s="18" t="s">
        <v>62</v>
      </c>
    </row>
    <row r="30" spans="1:13" ht="21.95" customHeight="1" thickBot="1" x14ac:dyDescent="0.3">
      <c r="A30" s="27" t="s">
        <v>63</v>
      </c>
      <c r="B30" s="14" t="s">
        <v>64</v>
      </c>
      <c r="C30" s="27" t="s">
        <v>27</v>
      </c>
      <c r="D30" s="28"/>
      <c r="E30" s="29"/>
      <c r="F30" s="29"/>
      <c r="G30" s="29"/>
      <c r="H30" s="29"/>
      <c r="I30" s="30">
        <f>IF(OR(I21="",I29=""),"",I24+I29)</f>
        <v>0</v>
      </c>
      <c r="J30" s="31" t="s">
        <v>65</v>
      </c>
      <c r="L30" s="32"/>
      <c r="M30" s="32"/>
    </row>
    <row r="31" spans="1:13" ht="40.5" customHeight="1" x14ac:dyDescent="0.25">
      <c r="E31" s="22"/>
      <c r="F31" s="22"/>
      <c r="G31" s="22"/>
      <c r="H31" s="22"/>
      <c r="I31" s="22"/>
    </row>
    <row r="32" spans="1:13" ht="15.75" x14ac:dyDescent="0.25">
      <c r="A32" s="58" t="s">
        <v>66</v>
      </c>
      <c r="B32" s="59" t="s">
        <v>67</v>
      </c>
      <c r="C32" s="2"/>
      <c r="D32" s="2"/>
      <c r="E32" s="2"/>
      <c r="F32" s="2"/>
      <c r="G32" s="2"/>
      <c r="H32" s="2"/>
      <c r="I32" s="2"/>
      <c r="J32" s="3"/>
    </row>
    <row r="33" spans="1:10" x14ac:dyDescent="0.25">
      <c r="A33" s="13" t="s">
        <v>68</v>
      </c>
      <c r="B33" s="75" t="s">
        <v>69</v>
      </c>
      <c r="C33" s="76" t="s">
        <v>27</v>
      </c>
      <c r="D33" s="77">
        <v>0</v>
      </c>
      <c r="E33" s="77">
        <v>0</v>
      </c>
      <c r="F33" s="77">
        <v>0</v>
      </c>
      <c r="G33" s="77">
        <v>0</v>
      </c>
      <c r="H33" s="77"/>
      <c r="I33" s="78">
        <f>SUM(D28:G28)</f>
        <v>0</v>
      </c>
      <c r="J33" s="75" t="s">
        <v>70</v>
      </c>
    </row>
    <row r="34" spans="1:10" ht="21.95" customHeight="1" x14ac:dyDescent="0.25">
      <c r="A34" s="13" t="s">
        <v>71</v>
      </c>
      <c r="B34" s="14" t="s">
        <v>72</v>
      </c>
      <c r="C34" s="13" t="s">
        <v>27</v>
      </c>
      <c r="D34" s="15" t="s">
        <v>73</v>
      </c>
      <c r="E34" s="79">
        <v>0</v>
      </c>
      <c r="F34" s="79">
        <v>0</v>
      </c>
      <c r="G34" s="79">
        <v>0</v>
      </c>
      <c r="H34" s="79"/>
      <c r="I34" s="80">
        <f>SUM(D29:G29)</f>
        <v>0</v>
      </c>
      <c r="J34" s="14" t="s">
        <v>70</v>
      </c>
    </row>
    <row r="35" spans="1:10" ht="26.25" customHeight="1" x14ac:dyDescent="0.25">
      <c r="A35" s="13" t="s">
        <v>74</v>
      </c>
      <c r="B35" s="14" t="s">
        <v>75</v>
      </c>
      <c r="C35" s="13" t="s">
        <v>27</v>
      </c>
      <c r="D35" s="15" t="s">
        <v>73</v>
      </c>
      <c r="E35" s="79">
        <v>0</v>
      </c>
      <c r="F35" s="79">
        <v>0</v>
      </c>
      <c r="G35" s="79">
        <v>0</v>
      </c>
      <c r="H35" s="79"/>
      <c r="I35" s="80">
        <f>SUM(D30:G30)</f>
        <v>0</v>
      </c>
      <c r="J35" s="14" t="s">
        <v>70</v>
      </c>
    </row>
    <row r="36" spans="1:10" ht="30" customHeight="1" x14ac:dyDescent="0.25">
      <c r="A36" s="13" t="s">
        <v>76</v>
      </c>
      <c r="B36" s="18" t="s">
        <v>77</v>
      </c>
      <c r="C36" s="13" t="s">
        <v>27</v>
      </c>
      <c r="D36" s="15" t="s">
        <v>73</v>
      </c>
      <c r="E36" s="79">
        <v>0</v>
      </c>
      <c r="F36" s="79">
        <v>0</v>
      </c>
      <c r="G36" s="79">
        <v>0</v>
      </c>
      <c r="H36" s="79"/>
      <c r="I36" s="80">
        <f>SUM(D31:G31)</f>
        <v>0</v>
      </c>
      <c r="J36" s="14" t="s">
        <v>78</v>
      </c>
    </row>
    <row r="37" spans="1:10" ht="21.95" customHeight="1" x14ac:dyDescent="0.25">
      <c r="E37" s="81"/>
      <c r="F37" s="81"/>
      <c r="G37" s="81"/>
      <c r="H37" s="81"/>
      <c r="I37" s="81"/>
    </row>
    <row r="38" spans="1:10" ht="16.5" customHeight="1" x14ac:dyDescent="0.25">
      <c r="A38" s="65" t="s">
        <v>79</v>
      </c>
      <c r="B38" s="65"/>
      <c r="C38" s="65"/>
      <c r="D38" s="65"/>
      <c r="E38" s="65"/>
      <c r="F38" s="65"/>
      <c r="G38" s="65"/>
      <c r="H38" s="65"/>
      <c r="I38" s="65"/>
      <c r="J38" s="65"/>
    </row>
    <row r="40" spans="1:10" x14ac:dyDescent="0.25">
      <c r="B40" s="14" t="s">
        <v>80</v>
      </c>
      <c r="C40" s="66"/>
      <c r="D40" s="67"/>
      <c r="E40" s="67"/>
      <c r="F40" s="68"/>
      <c r="G40" s="14" t="s">
        <v>81</v>
      </c>
      <c r="H40" s="69"/>
      <c r="I40" s="70"/>
      <c r="J40" s="3"/>
    </row>
    <row r="41" spans="1:10" x14ac:dyDescent="0.25">
      <c r="B41" s="14" t="s">
        <v>82</v>
      </c>
      <c r="C41" s="66"/>
      <c r="D41" s="67"/>
      <c r="E41" s="67"/>
      <c r="F41" s="67"/>
      <c r="G41" s="2"/>
      <c r="H41" s="2"/>
      <c r="I41" s="2"/>
      <c r="J41" s="3"/>
    </row>
  </sheetData>
  <sheetProtection algorithmName="SHA-512" hashValue="/1TZLMa4jZnv7XBfZn8gd/UMel7FV3WLcRPJ3ijqXdqoQ7n0ikLtZVksH+lqp5WsBwcR0NkMZ/7+Vpi0HJ8aLw==" saltValue="iYuFYnHzxU5h56R4AJRmlg==" spinCount="100000" sheet="1" objects="1" scenarios="1"/>
  <mergeCells count="21">
    <mergeCell ref="C7:J7"/>
    <mergeCell ref="A1:J1"/>
    <mergeCell ref="A2:J2"/>
    <mergeCell ref="A3:J3"/>
    <mergeCell ref="A4:J4"/>
    <mergeCell ref="C6:J6"/>
    <mergeCell ref="C8:J8"/>
    <mergeCell ref="C9:J9"/>
    <mergeCell ref="C10:J10"/>
    <mergeCell ref="C11:J11"/>
    <mergeCell ref="A13:J13"/>
    <mergeCell ref="A38:J38"/>
    <mergeCell ref="C40:F40"/>
    <mergeCell ref="C41:F41"/>
    <mergeCell ref="H40:I40"/>
    <mergeCell ref="B20:J20"/>
    <mergeCell ref="B33:J33"/>
    <mergeCell ref="E34:I34"/>
    <mergeCell ref="E35:I35"/>
    <mergeCell ref="E36:I36"/>
    <mergeCell ref="E37:I37"/>
  </mergeCells>
  <conditionalFormatting sqref="D19:H19">
    <cfRule type="cellIs" dxfId="1" priority="1" operator="equal">
      <formula>"OVER"</formula>
    </cfRule>
  </conditionalFormatting>
  <conditionalFormatting sqref="J22">
    <cfRule type="cellIs" dxfId="0" priority="2" operator="notEqual">
      <formula>"OK"</formula>
    </cfRule>
  </conditionalFormatting>
  <dataValidations count="1">
    <dataValidation type="list" sqref="C34:D37" xr:uid="{84F24784-6B6C-4BA4-82FC-CE8030643047}">
      <formula1>"Included,Excluded,N/A"</formula1>
    </dataValidation>
  </dataValidations>
  <printOptions horizontalCentered="1"/>
  <pageMargins left="0.5" right="0.5" top="1" bottom="0.75" header="0.5" footer="0.5"/>
  <pageSetup paperSize="145" scale="75" orientation="landscape"/>
  <headerFooter>
    <oddFooter>&amp;R&amp;D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477698CE565E46846CAE1B7385983C" ma:contentTypeVersion="13" ma:contentTypeDescription="Create a new document." ma:contentTypeScope="" ma:versionID="eb65fba61d9b0c6c5dce268a2acef6eb">
  <xsd:schema xmlns:xsd="http://www.w3.org/2001/XMLSchema" xmlns:xs="http://www.w3.org/2001/XMLSchema" xmlns:p="http://schemas.microsoft.com/office/2006/metadata/properties" xmlns:ns2="6e469e58-7f3d-42e4-9738-66da1521b5b0" xmlns:ns3="376dee67-5499-4ad0-a2a6-5047bc76fac5" targetNamespace="http://schemas.microsoft.com/office/2006/metadata/properties" ma:root="true" ma:fieldsID="48026ebce37e0e6dad95f9a5ae5b2644" ns2:_="" ns3:_="">
    <xsd:import namespace="6e469e58-7f3d-42e4-9738-66da1521b5b0"/>
    <xsd:import namespace="376dee67-5499-4ad0-a2a6-5047bc76fac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469e58-7f3d-42e4-9738-66da1521b5b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7384c29-fb1d-49c6-93e6-d97dd97fed6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6dee67-5499-4ad0-a2a6-5047bc76fac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e397ca5-8aaf-4605-a4d6-55630e2b104f}" ma:internalName="TaxCatchAll" ma:showField="CatchAllData" ma:web="376dee67-5499-4ad0-a2a6-5047bc76fa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469e58-7f3d-42e4-9738-66da1521b5b0">
      <Terms xmlns="http://schemas.microsoft.com/office/infopath/2007/PartnerControls"/>
    </lcf76f155ced4ddcb4097134ff3c332f>
    <TaxCatchAll xmlns="376dee67-5499-4ad0-a2a6-5047bc76fa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7C50C9-0E7C-41B2-A151-49F96F6EC856}"/>
</file>

<file path=customXml/itemProps2.xml><?xml version="1.0" encoding="utf-8"?>
<ds:datastoreItem xmlns:ds="http://schemas.openxmlformats.org/officeDocument/2006/customXml" ds:itemID="{DBACD917-A72F-4AB0-9894-70C3F9165FF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6E54C1C-6E11-43F8-B393-75D07118CF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Exhibit D Bid Form</vt:lpstr>
      <vt:lpstr>'Exhibit D Bid Form'!Print_Area</vt:lpstr>
      <vt:lpstr>'Exhibit D Bid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Nadine Belizaire</dc:creator>
  <cp:keywords/>
  <dc:description/>
  <cp:lastModifiedBy>Ruweda Hussein</cp:lastModifiedBy>
  <cp:revision/>
  <dcterms:created xsi:type="dcterms:W3CDTF">2026-06-01T22:19:08Z</dcterms:created>
  <dcterms:modified xsi:type="dcterms:W3CDTF">2026-06-03T16:30:43Z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0x0101003F477698CE565E46846CAE1B7385983C</vt:lpwstr>
  </property>
  <property fmtid="{D5CDD505-2E9C-101B-9397-08002B2CF9AE}" pid="3" name="MediaServiceImageTags">
    <vt:lpwstr/>
  </property>
  <property fmtid="{D5CDD505-2E9C-101B-9397-08002B2CF9AE}" pid="4" name="Order">
    <vt:r8>644500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